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تحليل الأسعار" sheetId="1" r:id="rId1"/>
  </sheets>
  <definedNames>
    <definedName name="_xlnm.Print_Titles" localSheetId="0">'تحليل الأسعار'!$5:$5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>
  <numFmts count="2">
    <numFmt numFmtId="164" formatCode="#,##0.00;\(#,##0.00\);\-"/>
    <numFmt numFmtId="165" formatCode="0.0%;\-0.0%;\-"/>
  </numFmts>
  <fonts count="9">
    <font>
      <sz val="11"/>
      <color theme="1"/>
      <name val="Calibri"/>
      <family val="2"/>
      <scheme val="minor"/>
    </font>
    <font>
      <b/>
      <sz val="18"/>
      <color rgb="FFFFFFFF"/>
      <name val="Calibri"/>
      <family val="2"/>
    </font>
    <font>
      <sz val="10"/>
      <color rgb="FF5B5E63"/>
      <name val="Calibri"/>
      <family val="2"/>
    </font>
    <font>
      <b/>
      <sz val="11"/>
      <color rgb="FFFFFFFF"/>
      <name val="Calibri"/>
      <family val="2"/>
    </font>
    <font>
      <b/>
      <sz val="10"/>
      <color rgb="FF244084"/>
      <name val="Calibri"/>
      <family val="2"/>
    </font>
    <font>
      <sz val="10"/>
      <color rgb="FF1E1F22"/>
      <name val="Calibri"/>
      <family val="2"/>
    </font>
    <font>
      <b/>
      <sz val="10"/>
      <color rgb="FF3E2C17"/>
      <name val="Calibri"/>
      <family val="2"/>
    </font>
    <font>
      <b/>
      <sz val="10"/>
      <color rgb="FF185139"/>
      <name val="Calibri"/>
      <family val="2"/>
    </font>
    <font>
      <i/>
      <sz val="9"/>
      <color rgb="FF5B5E63"/>
      <name val="Calibri"/>
      <family val="2"/>
    </font>
  </fonts>
  <fills count="8">
    <fill>
      <patternFill patternType="none"/>
    </fill>
    <fill>
      <patternFill patternType="gray125"/>
    </fill>
    <fill>
      <gradientFill degree="0">
        <stop position="0">
          <color rgb="FF1E2F54"/>
        </stop>
        <stop position="1">
          <color rgb="FF2A54BD"/>
        </stop>
      </gradientFill>
    </fill>
    <fill>
      <patternFill patternType="solid">
        <fgColor rgb="FF225AEA"/>
        <bgColor indexed="64"/>
      </patternFill>
    </fill>
    <fill>
      <gradientFill degree="0">
        <stop position="0">
          <color rgb="FFDBE7FD"/>
        </stop>
        <stop position="1">
          <color rgb="FFE9F7F3"/>
        </stop>
      </gradientFill>
    </fill>
    <fill>
      <patternFill patternType="solid">
        <fgColor rgb="FFEEF4FE"/>
        <bgColor indexed="64"/>
      </patternFill>
    </fill>
    <fill>
      <patternFill patternType="solid">
        <fgColor rgb="FFFEF1E3"/>
        <bgColor indexed="64"/>
      </patternFill>
    </fill>
    <fill>
      <patternFill patternType="solid">
        <fgColor rgb="FFD4EEE0"/>
        <bgColor indexed="64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2D4D8"/>
      </left>
      <right style="thin">
        <color rgb="FFD2D4D8"/>
      </right>
      <top style="thin">
        <color rgb="FFD2D4D8"/>
      </top>
      <bottom style="thin">
        <color rgb="FFD2D4D8"/>
      </bottom>
      <diagonal/>
    </border>
    <border>
      <left style="thin">
        <color rgb="FFB5B7BC"/>
      </left>
      <right style="thin">
        <color rgb="FFB5B7BC"/>
      </right>
      <top style="thin">
        <color rgb="FFB5B7BC"/>
      </top>
      <bottom style="thin">
        <color rgb="FFB5B7BC"/>
      </bottom>
      <diagonal/>
    </border>
    <border>
      <left style="thin">
        <color rgb="FFB5B7BC"/>
      </left>
      <right style="thin">
        <color rgb="FFB5B7BC"/>
      </right>
      <top style="medium">
        <color rgb="FF185139"/>
      </top>
      <bottom style="thin">
        <color rgb="FFB5B7BC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0" xfId="0" applyFont="1" applyFill="1" applyAlignment="1">
      <alignment horizontal="center" vertical="center" wrapText="1" readingOrder="2"/>
    </xf>
    <xf numFmtId="0" fontId="2" fillId="0" borderId="0" xfId="0" applyFont="1" applyAlignment="1">
      <alignment horizontal="center" vertical="center" wrapText="1" readingOrder="2"/>
    </xf>
    <xf numFmtId="0" fontId="3" fillId="3" borderId="1" xfId="0" applyFont="1" applyFill="1" applyBorder="1" applyAlignment="1">
      <alignment horizontal="center" vertical="center" wrapText="1" readingOrder="2"/>
    </xf>
    <xf numFmtId="0" fontId="4" fillId="4" borderId="2" xfId="0" applyFont="1" applyFill="1" applyBorder="1" applyAlignment="1">
      <alignment horizontal="center" vertical="center" wrapText="1" readingOrder="2"/>
    </xf>
    <xf numFmtId="0" fontId="4" fillId="4" borderId="2" xfId="0" applyFont="1" applyFill="1" applyBorder="1" applyAlignment="1">
      <alignment vertical="center" wrapText="1" readingOrder="2"/>
    </xf>
    <xf numFmtId="164" fontId="4" fillId="4" borderId="2" xfId="0" applyNumberFormat="1" applyFont="1" applyFill="1" applyBorder="1" applyAlignment="1">
      <alignment horizontal="center" vertical="center" wrapText="1" readingOrder="2"/>
    </xf>
    <xf numFmtId="0" fontId="5" fillId="0" borderId="2" xfId="0" applyFont="1" applyBorder="1" applyAlignment="1">
      <alignment horizontal="center" vertical="center" wrapText="1" readingOrder="2"/>
    </xf>
    <xf numFmtId="0" fontId="5" fillId="0" borderId="2" xfId="0" applyFont="1" applyBorder="1" applyAlignment="1">
      <alignment vertical="center" wrapText="1" readingOrder="2"/>
    </xf>
    <xf numFmtId="164" fontId="5" fillId="0" borderId="2" xfId="0" applyNumberFormat="1" applyFont="1" applyBorder="1" applyAlignment="1">
      <alignment horizontal="center" vertical="center" wrapText="1" readingOrder="2"/>
    </xf>
    <xf numFmtId="0" fontId="5" fillId="5" borderId="2" xfId="0" applyFont="1" applyFill="1" applyBorder="1" applyAlignment="1">
      <alignment horizontal="center" vertical="center" wrapText="1" readingOrder="2"/>
    </xf>
    <xf numFmtId="0" fontId="5" fillId="5" borderId="2" xfId="0" applyFont="1" applyFill="1" applyBorder="1" applyAlignment="1">
      <alignment vertical="center" wrapText="1" readingOrder="2"/>
    </xf>
    <xf numFmtId="164" fontId="5" fillId="5" borderId="2" xfId="0" applyNumberFormat="1" applyFont="1" applyFill="1" applyBorder="1" applyAlignment="1">
      <alignment horizontal="center" vertical="center" wrapText="1" readingOrder="2"/>
    </xf>
    <xf numFmtId="0" fontId="6" fillId="6" borderId="3" xfId="0" applyFont="1" applyFill="1" applyBorder="1" applyAlignment="1">
      <alignment horizontal="center" vertical="center" wrapText="1" readingOrder="2"/>
    </xf>
    <xf numFmtId="0" fontId="6" fillId="6" borderId="3" xfId="0" applyFont="1" applyFill="1" applyBorder="1" applyAlignment="1">
      <alignment vertical="center" wrapText="1" readingOrder="2"/>
    </xf>
    <xf numFmtId="164" fontId="6" fillId="6" borderId="3" xfId="0" applyNumberFormat="1" applyFont="1" applyFill="1" applyBorder="1" applyAlignment="1">
      <alignment horizontal="center" vertical="center" wrapText="1" readingOrder="2"/>
    </xf>
    <xf numFmtId="165" fontId="5" fillId="0" borderId="2" xfId="0" applyNumberFormat="1" applyFont="1" applyBorder="1" applyAlignment="1">
      <alignment horizontal="center" vertical="center" wrapText="1" readingOrder="2"/>
    </xf>
    <xf numFmtId="0" fontId="7" fillId="7" borderId="4" xfId="0" applyFont="1" applyFill="1" applyBorder="1" applyAlignment="1">
      <alignment horizontal="center" vertical="center" wrapText="1" readingOrder="2"/>
    </xf>
    <xf numFmtId="0" fontId="7" fillId="7" borderId="4" xfId="0" applyFont="1" applyFill="1" applyBorder="1" applyAlignment="1">
      <alignment vertical="center" wrapText="1" readingOrder="2"/>
    </xf>
    <xf numFmtId="164" fontId="7" fillId="7" borderId="4" xfId="0" applyNumberFormat="1" applyFont="1" applyFill="1" applyBorder="1" applyAlignment="1">
      <alignment horizontal="center" vertical="center" wrapText="1" readingOrder="2"/>
    </xf>
    <xf numFmtId="0" fontId="5" fillId="0" borderId="0" xfId="0" applyFont="1" applyAlignment="1">
      <alignment horizontal="center" vertical="center" wrapText="1" readingOrder="2"/>
    </xf>
    <xf numFmtId="0" fontId="5" fillId="0" borderId="0" xfId="0" applyFont="1" applyAlignment="1">
      <alignment vertical="center" wrapText="1" readingOrder="2"/>
    </xf>
    <xf numFmtId="164" fontId="5" fillId="0" borderId="0" xfId="0" applyNumberFormat="1" applyFont="1" applyAlignment="1">
      <alignment horizontal="center" vertical="center" wrapText="1" readingOrder="2"/>
    </xf>
    <xf numFmtId="0" fontId="8" fillId="0" borderId="0" xfId="0" applyFont="1" applyAlignment="1">
      <alignment horizontal="center" vertical="center" wrapText="1" readingOrder="2"/>
    </xf>
    <xf numFmtId="0" fontId="8" fillId="0" borderId="0" xfId="0" applyFont="1" applyAlignment="1">
      <alignment vertical="center" wrapText="1" readingOrder="2"/>
    </xf>
    <xf numFmtId="164" fontId="8" fillId="0" borderId="0" xfId="0" applyNumberFormat="1" applyFont="1" applyAlignment="1">
      <alignment horizontal="center" vertical="center" wrapText="1" readingOrder="2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5"/>
  <sheetViews>
    <sheetView workbookViewId="0" rightToLeft="1" showGridLines="0">
      <pane ySplit="5" topLeftCell="A6" activePane="bottomLeft" state="frozen"/>
      <selection pane="bottomLeft" activeCell="A6" sqref="A6"/>
    </sheetView>
  </sheetViews>
  <cols>
    <col min="1" max="1" width="2.83203125" customWidth="1"/>
    <col min="2" max="2" width="11.83203125" customWidth="1"/>
    <col min="3" max="3" width="34.83203125" customWidth="1"/>
    <col min="4" max="4" width="9.83203125" customWidth="1"/>
    <col min="5" max="5" width="14.83203125" customWidth="1"/>
    <col min="6" max="6" width="13.83203125" customWidth="1"/>
    <col min="7" max="7" width="14.83203125" customWidth="1"/>
    <col min="8" max="8" width="30.83203125" customWidth="1"/>
  </cols>
  <sheetData>
    <row r="1" ht="34" customHeight="1">
      <c r="B1" s="1" t="str">
        <v>تحليل أسعار بنود الأعمال</v>
      </c>
      <c r="C1" s="1"/>
      <c r="D1" s="1"/>
      <c r="E1" s="1"/>
      <c r="F1" s="1"/>
      <c r="G1" s="1"/>
      <c r="H1" s="1"/>
    </row>
    <row r="2" ht="20" customHeight="1">
      <c r="B2" s="2" t="str">
        <v>المشروع: ....................................      تاريخ الأسعار: ....../....../........</v>
      </c>
      <c r="C2" s="2"/>
      <c r="D2" s="2"/>
      <c r="E2" s="2"/>
      <c r="F2" s="2"/>
      <c r="G2" s="2"/>
      <c r="H2" s="2"/>
    </row>
    <row r="3" ht="20" customHeight="1">
      <c r="B3" s="2" t="str">
        <v>المعدلات والأسعار في البندين المثال للتوضيح فقط وليست أسعار سوق: اكتب أسعارك ومعدلاتك. الخانات المحسوبة بالمعادلات لا تكتب فيها.</v>
      </c>
      <c r="C3" s="2"/>
      <c r="D3" s="2"/>
      <c r="E3" s="2"/>
      <c r="F3" s="2"/>
      <c r="G3" s="2"/>
      <c r="H3" s="2"/>
    </row>
    <row r="4" ht="8" customHeight="1"/>
    <row r="5" ht="33.5" customHeight="1">
      <c r="B5" s="3" t="str">
        <v>النوع</v>
      </c>
      <c r="C5" s="3" t="str">
        <v>البيان</v>
      </c>
      <c r="D5" s="3" t="str">
        <v>الوحدة</v>
      </c>
      <c r="E5" s="3" t="str">
        <v>الكمية لوحدة البند</v>
      </c>
      <c r="F5" s="3" t="str">
        <v>سعر الوحدة</v>
      </c>
      <c r="G5" s="3" t="str">
        <v>التكلفة</v>
      </c>
      <c r="H5" s="3" t="str">
        <v>المصدر والملاحظات</v>
      </c>
    </row>
    <row r="6" ht="17.5" customHeight="1">
      <c r="B6" s="4" t="str">
        <v>البند 1: خرسانة مسلحة للأسقف (مثال)، الوحدة: م3</v>
      </c>
      <c r="C6" s="5"/>
      <c r="D6" s="4"/>
      <c r="E6" s="4"/>
      <c r="F6" s="6"/>
      <c r="G6" s="6"/>
      <c r="H6" s="5"/>
    </row>
    <row r="7" ht="17.5" customHeight="1">
      <c r="B7" s="7" t="str">
        <v>خامات</v>
      </c>
      <c r="C7" s="8" t="str">
        <v>أسمنت بورتلاندي عادي</v>
      </c>
      <c r="D7" s="7" t="str">
        <v>طن</v>
      </c>
      <c r="E7" s="7">
        <v>0.35</v>
      </c>
      <c r="F7" s="9">
        <v>3800</v>
      </c>
      <c r="G7" s="9">
        <f>E7*F7</f>
        <v>1330</v>
      </c>
      <c r="H7" s="8"/>
    </row>
    <row r="8" ht="17.5" customHeight="1">
      <c r="B8" s="10" t="str">
        <v>خامات</v>
      </c>
      <c r="C8" s="11" t="str">
        <v>رمل</v>
      </c>
      <c r="D8" s="10" t="str">
        <v>م3</v>
      </c>
      <c r="E8" s="10">
        <v>0.4</v>
      </c>
      <c r="F8" s="12">
        <v>250</v>
      </c>
      <c r="G8" s="12">
        <f>E8*F8</f>
        <v>100</v>
      </c>
      <c r="H8" s="11"/>
    </row>
    <row r="9" ht="17.5" customHeight="1">
      <c r="B9" s="7" t="str">
        <v>خامات</v>
      </c>
      <c r="C9" s="8" t="str">
        <v>زلط (سن)</v>
      </c>
      <c r="D9" s="7" t="str">
        <v>م3</v>
      </c>
      <c r="E9" s="7">
        <v>0.8</v>
      </c>
      <c r="F9" s="9">
        <v>450</v>
      </c>
      <c r="G9" s="9">
        <f>E9*F9</f>
        <v>360</v>
      </c>
      <c r="H9" s="8"/>
    </row>
    <row r="10" ht="17.5" customHeight="1">
      <c r="B10" s="10" t="str">
        <v>خامات</v>
      </c>
      <c r="C10" s="11" t="str">
        <v>حديد تسليح</v>
      </c>
      <c r="D10" s="10" t="str">
        <v>طن</v>
      </c>
      <c r="E10" s="10">
        <v>0.1</v>
      </c>
      <c r="F10" s="12">
        <v>38000</v>
      </c>
      <c r="G10" s="12">
        <f>E10*F10</f>
        <v>3800</v>
      </c>
      <c r="H10" s="11"/>
    </row>
    <row r="11" ht="17.5" customHeight="1">
      <c r="B11" s="7" t="str">
        <v>خامات</v>
      </c>
      <c r="C11" s="8" t="str">
        <v>مياه وإضافات</v>
      </c>
      <c r="D11" s="7" t="str">
        <v>م3</v>
      </c>
      <c r="E11" s="7">
        <v>0.18</v>
      </c>
      <c r="F11" s="9">
        <v>30</v>
      </c>
      <c r="G11" s="9">
        <f>E11*F11</f>
        <v>5.4</v>
      </c>
      <c r="H11" s="8"/>
    </row>
    <row r="12" ht="17.5" customHeight="1">
      <c r="B12" s="10" t="str">
        <v>مصنعيات</v>
      </c>
      <c r="C12" s="11" t="str">
        <v>نجار مسلح</v>
      </c>
      <c r="D12" s="10" t="str">
        <v>م3</v>
      </c>
      <c r="E12" s="10">
        <v>1</v>
      </c>
      <c r="F12" s="12">
        <v>450</v>
      </c>
      <c r="G12" s="12">
        <f>E12*F12</f>
        <v>450</v>
      </c>
      <c r="H12" s="11"/>
    </row>
    <row r="13" ht="17.5" customHeight="1">
      <c r="B13" s="7" t="str">
        <v>مصنعيات</v>
      </c>
      <c r="C13" s="8" t="str">
        <v>حداد مسلح</v>
      </c>
      <c r="D13" s="7" t="str">
        <v>طن</v>
      </c>
      <c r="E13" s="7">
        <v>0.1</v>
      </c>
      <c r="F13" s="9">
        <v>3000</v>
      </c>
      <c r="G13" s="9">
        <f>E13*F13</f>
        <v>300</v>
      </c>
      <c r="H13" s="8"/>
    </row>
    <row r="14" ht="17.5" customHeight="1">
      <c r="B14" s="10" t="str">
        <v>مصنعيات</v>
      </c>
      <c r="C14" s="11" t="str">
        <v>صب ومعالجة</v>
      </c>
      <c r="D14" s="10" t="str">
        <v>م3</v>
      </c>
      <c r="E14" s="10">
        <v>1</v>
      </c>
      <c r="F14" s="12">
        <v>150</v>
      </c>
      <c r="G14" s="12">
        <f>E14*F14</f>
        <v>150</v>
      </c>
      <c r="H14" s="11"/>
    </row>
    <row r="15" ht="17.5" customHeight="1">
      <c r="B15" s="7" t="str">
        <v>معدات</v>
      </c>
      <c r="C15" s="8" t="str">
        <v>خلاطة وهزاز</v>
      </c>
      <c r="D15" s="7" t="str">
        <v>م3</v>
      </c>
      <c r="E15" s="7">
        <v>1</v>
      </c>
      <c r="F15" s="9">
        <v>60</v>
      </c>
      <c r="G15" s="9">
        <f>E15*F15</f>
        <v>60</v>
      </c>
      <c r="H15" s="8"/>
    </row>
    <row r="16" ht="17.5" customHeight="1">
      <c r="B16" s="10" t="str">
        <v>معدات</v>
      </c>
      <c r="C16" s="11" t="str">
        <v>شدات خشبية (إهلاك)</v>
      </c>
      <c r="D16" s="10" t="str">
        <v>م2</v>
      </c>
      <c r="E16" s="10">
        <v>6.5</v>
      </c>
      <c r="F16" s="12">
        <v>40</v>
      </c>
      <c r="G16" s="12">
        <f>E16*F16</f>
        <v>260</v>
      </c>
      <c r="H16" s="11"/>
    </row>
    <row r="17" ht="17.5" customHeight="1">
      <c r="B17" s="13"/>
      <c r="C17" s="14" t="str">
        <v>إجمالي التكلفة المباشرة لوحدة البند</v>
      </c>
      <c r="D17" s="13"/>
      <c r="E17" s="13"/>
      <c r="F17" s="15"/>
      <c r="G17" s="15">
        <f>SUM(G7:G16)</f>
        <v>6815.4</v>
      </c>
      <c r="H17" s="14"/>
    </row>
    <row r="18" ht="17.5" customHeight="1">
      <c r="B18" s="7"/>
      <c r="C18" s="8" t="str">
        <v>مصروفات غير مباشرة (نسبة من المباشرة)</v>
      </c>
      <c r="D18" s="7"/>
      <c r="E18" s="16">
        <v>0.1</v>
      </c>
      <c r="F18" s="9"/>
      <c r="G18" s="9">
        <f>G17*E18</f>
        <v>681.54</v>
      </c>
      <c r="H18" s="8"/>
    </row>
    <row r="19" ht="17.5" customHeight="1">
      <c r="B19" s="7"/>
      <c r="C19" s="8" t="str">
        <v>الربح (نسبة من المباشرة وغير المباشرة)</v>
      </c>
      <c r="D19" s="7"/>
      <c r="E19" s="16">
        <v>0.1</v>
      </c>
      <c r="F19" s="9"/>
      <c r="G19" s="9">
        <f>(G17+G18)*E19</f>
        <v>749.694</v>
      </c>
      <c r="H19" s="8"/>
    </row>
    <row r="20" ht="17.5">
      <c r="B20" s="17"/>
      <c r="C20" s="18" t="str">
        <v>سعر الوحدة (م3)</v>
      </c>
      <c r="D20" s="17"/>
      <c r="E20" s="17"/>
      <c r="F20" s="19"/>
      <c r="G20" s="19">
        <f>G17+G18+G19</f>
        <v>8246.634</v>
      </c>
      <c r="H20" s="18"/>
    </row>
    <row r="21" ht="12" customHeight="1">
      <c r="B21" s="20"/>
      <c r="C21" s="21"/>
      <c r="D21" s="20"/>
      <c r="E21" s="20"/>
      <c r="F21" s="22"/>
      <c r="G21" s="22"/>
      <c r="H21" s="21"/>
    </row>
    <row r="22" ht="17.5" customHeight="1">
      <c r="B22" s="4" t="str">
        <v>البند 2: مباني طوب طفلي سمك 12 سم (مثال)، الوحدة: م2</v>
      </c>
      <c r="C22" s="5"/>
      <c r="D22" s="4"/>
      <c r="E22" s="4"/>
      <c r="F22" s="6"/>
      <c r="G22" s="6"/>
      <c r="H22" s="5"/>
    </row>
    <row r="23" ht="17.5" customHeight="1">
      <c r="B23" s="7" t="str">
        <v>خامات</v>
      </c>
      <c r="C23" s="8" t="str">
        <v>طوب طفلي</v>
      </c>
      <c r="D23" s="7" t="str">
        <v>عدد</v>
      </c>
      <c r="E23" s="7">
        <v>58</v>
      </c>
      <c r="F23" s="9">
        <v>2.2</v>
      </c>
      <c r="G23" s="9">
        <f>E23*F23</f>
        <v>127.6</v>
      </c>
      <c r="H23" s="8"/>
    </row>
    <row r="24" ht="17.5" customHeight="1">
      <c r="B24" s="10" t="str">
        <v>خامات</v>
      </c>
      <c r="C24" s="11" t="str">
        <v>أسمنت للمونة</v>
      </c>
      <c r="D24" s="10" t="str">
        <v>طن</v>
      </c>
      <c r="E24" s="10">
        <v>0.0075</v>
      </c>
      <c r="F24" s="12">
        <v>3800</v>
      </c>
      <c r="G24" s="12">
        <f>E24*F24</f>
        <v>28.5</v>
      </c>
      <c r="H24" s="11"/>
    </row>
    <row r="25" ht="17.5" customHeight="1">
      <c r="B25" s="7" t="str">
        <v>خامات</v>
      </c>
      <c r="C25" s="8" t="str">
        <v>رمل للمونة</v>
      </c>
      <c r="D25" s="7" t="str">
        <v>م3</v>
      </c>
      <c r="E25" s="7">
        <v>0.025</v>
      </c>
      <c r="F25" s="9">
        <v>250</v>
      </c>
      <c r="G25" s="9">
        <f>E25*F25</f>
        <v>6.25</v>
      </c>
      <c r="H25" s="8"/>
    </row>
    <row r="26" ht="17.5" customHeight="1">
      <c r="B26" s="10" t="str">
        <v>مصنعيات</v>
      </c>
      <c r="C26" s="11" t="str">
        <v>بنّاء</v>
      </c>
      <c r="D26" s="10" t="str">
        <v>م2</v>
      </c>
      <c r="E26" s="10">
        <v>1</v>
      </c>
      <c r="F26" s="12">
        <v>45</v>
      </c>
      <c r="G26" s="12">
        <f>E26*F26</f>
        <v>45</v>
      </c>
      <c r="H26" s="11"/>
    </row>
    <row r="27" ht="17.5" customHeight="1">
      <c r="B27" s="7" t="str">
        <v>معدات</v>
      </c>
      <c r="C27" s="8" t="str">
        <v>سقالات (إهلاك)</v>
      </c>
      <c r="D27" s="7" t="str">
        <v>م2</v>
      </c>
      <c r="E27" s="7">
        <v>1</v>
      </c>
      <c r="F27" s="9">
        <v>5</v>
      </c>
      <c r="G27" s="9">
        <f>E27*F27</f>
        <v>5</v>
      </c>
      <c r="H27" s="8"/>
    </row>
    <row r="28" ht="17.5" customHeight="1">
      <c r="B28" s="13"/>
      <c r="C28" s="14" t="str">
        <v>إجمالي التكلفة المباشرة لوحدة البند</v>
      </c>
      <c r="D28" s="13"/>
      <c r="E28" s="13"/>
      <c r="F28" s="15"/>
      <c r="G28" s="15">
        <f>SUM(G23:G27)</f>
        <v>212.35</v>
      </c>
      <c r="H28" s="14"/>
    </row>
    <row r="29" ht="17.5" customHeight="1">
      <c r="B29" s="7"/>
      <c r="C29" s="8" t="str">
        <v>مصروفات غير مباشرة (نسبة من المباشرة)</v>
      </c>
      <c r="D29" s="7"/>
      <c r="E29" s="16">
        <v>0.1</v>
      </c>
      <c r="F29" s="9"/>
      <c r="G29" s="9">
        <f>G28*E29</f>
        <v>21.235</v>
      </c>
      <c r="H29" s="8"/>
    </row>
    <row r="30" ht="17.5" customHeight="1">
      <c r="B30" s="7"/>
      <c r="C30" s="8" t="str">
        <v>الربح (نسبة من المباشرة وغير المباشرة)</v>
      </c>
      <c r="D30" s="7"/>
      <c r="E30" s="16">
        <v>0.1</v>
      </c>
      <c r="F30" s="9"/>
      <c r="G30" s="9">
        <f>(G28+G29)*E30</f>
        <v>23.3585</v>
      </c>
      <c r="H30" s="8"/>
    </row>
    <row r="31" ht="17.5">
      <c r="B31" s="17"/>
      <c r="C31" s="18" t="str">
        <v>سعر الوحدة (م2)</v>
      </c>
      <c r="D31" s="17"/>
      <c r="E31" s="17"/>
      <c r="F31" s="19"/>
      <c r="G31" s="19">
        <f>G28+G29+G30</f>
        <v>256.9435</v>
      </c>
      <c r="H31" s="18"/>
    </row>
    <row r="32" ht="12" customHeight="1">
      <c r="B32" s="20"/>
      <c r="C32" s="21"/>
      <c r="D32" s="20"/>
      <c r="E32" s="20"/>
      <c r="F32" s="22"/>
      <c r="G32" s="22"/>
      <c r="H32" s="21"/>
    </row>
    <row r="33" ht="17.5" customHeight="1">
      <c r="B33" s="4" t="str">
        <v>البند 3: ....................................، الوحدة: ......</v>
      </c>
      <c r="C33" s="5"/>
      <c r="D33" s="4"/>
      <c r="E33" s="4"/>
      <c r="F33" s="6"/>
      <c r="G33" s="6"/>
      <c r="H33" s="5"/>
    </row>
    <row r="34" ht="17.5" customHeight="1">
      <c r="B34" s="10" t="str">
        <v>خامات</v>
      </c>
      <c r="C34" s="11"/>
      <c r="D34" s="10"/>
      <c r="E34" s="10"/>
      <c r="F34" s="12"/>
      <c r="G34" s="12">
        <f>E34*F34</f>
        <v>0</v>
      </c>
      <c r="H34" s="11"/>
    </row>
    <row r="35" ht="17.5" customHeight="1">
      <c r="B35" s="7" t="str">
        <v>خامات</v>
      </c>
      <c r="C35" s="8"/>
      <c r="D35" s="7"/>
      <c r="E35" s="7"/>
      <c r="F35" s="9"/>
      <c r="G35" s="9">
        <f>E35*F35</f>
        <v>0</v>
      </c>
      <c r="H35" s="8"/>
    </row>
    <row r="36" ht="17.5" customHeight="1">
      <c r="B36" s="10" t="str">
        <v>خامات</v>
      </c>
      <c r="C36" s="11"/>
      <c r="D36" s="10"/>
      <c r="E36" s="10"/>
      <c r="F36" s="12"/>
      <c r="G36" s="12">
        <f>E36*F36</f>
        <v>0</v>
      </c>
      <c r="H36" s="11"/>
    </row>
    <row r="37" ht="17.5" customHeight="1">
      <c r="B37" s="7" t="str">
        <v>مصنعيات</v>
      </c>
      <c r="C37" s="8"/>
      <c r="D37" s="7"/>
      <c r="E37" s="7"/>
      <c r="F37" s="9"/>
      <c r="G37" s="9">
        <f>E37*F37</f>
        <v>0</v>
      </c>
      <c r="H37" s="8"/>
    </row>
    <row r="38" ht="17.5" customHeight="1">
      <c r="B38" s="10" t="str">
        <v>مصنعيات</v>
      </c>
      <c r="C38" s="11"/>
      <c r="D38" s="10"/>
      <c r="E38" s="10"/>
      <c r="F38" s="12"/>
      <c r="G38" s="12">
        <f>E38*F38</f>
        <v>0</v>
      </c>
      <c r="H38" s="11"/>
    </row>
    <row r="39" ht="17.5" customHeight="1">
      <c r="B39" s="7" t="str">
        <v>معدات</v>
      </c>
      <c r="C39" s="8"/>
      <c r="D39" s="7"/>
      <c r="E39" s="7"/>
      <c r="F39" s="9"/>
      <c r="G39" s="9">
        <f>E39*F39</f>
        <v>0</v>
      </c>
      <c r="H39" s="8"/>
    </row>
    <row r="40" ht="17.5" customHeight="1">
      <c r="B40" s="13"/>
      <c r="C40" s="14" t="str">
        <v>إجمالي التكلفة المباشرة لوحدة البند</v>
      </c>
      <c r="D40" s="13"/>
      <c r="E40" s="13"/>
      <c r="F40" s="15"/>
      <c r="G40" s="15">
        <f>SUM(G34:G39)</f>
        <v>0</v>
      </c>
      <c r="H40" s="14"/>
    </row>
    <row r="41" ht="17.5" customHeight="1">
      <c r="B41" s="7"/>
      <c r="C41" s="8" t="str">
        <v>مصروفات غير مباشرة (نسبة من المباشرة)</v>
      </c>
      <c r="D41" s="7"/>
      <c r="E41" s="16">
        <v>0.1</v>
      </c>
      <c r="F41" s="9"/>
      <c r="G41" s="9">
        <f>G40*E41</f>
        <v>0</v>
      </c>
      <c r="H41" s="8"/>
    </row>
    <row r="42" ht="17.5" customHeight="1">
      <c r="B42" s="7"/>
      <c r="C42" s="8" t="str">
        <v>الربح (نسبة من المباشرة وغير المباشرة)</v>
      </c>
      <c r="D42" s="7"/>
      <c r="E42" s="16">
        <v>0.1</v>
      </c>
      <c r="F42" s="9"/>
      <c r="G42" s="9">
        <f>(G40+G41)*E42</f>
        <v>0</v>
      </c>
      <c r="H42" s="8"/>
    </row>
    <row r="43" ht="17.5">
      <c r="B43" s="17"/>
      <c r="C43" s="18" t="str">
        <v>سعر الوحدة (......)</v>
      </c>
      <c r="D43" s="17"/>
      <c r="E43" s="17"/>
      <c r="F43" s="19"/>
      <c r="G43" s="19">
        <f>G40+G41+G42</f>
        <v>0</v>
      </c>
      <c r="H43" s="18"/>
    </row>
    <row r="44" ht="12" customHeight="1">
      <c r="B44" s="20"/>
      <c r="C44" s="21"/>
      <c r="D44" s="20"/>
      <c r="E44" s="20"/>
      <c r="F44" s="22"/>
      <c r="G44" s="22"/>
      <c r="H44" s="21"/>
    </row>
    <row r="45" ht="16" customHeight="1">
      <c r="B45" s="23" t="str">
        <v>نموذج مجاني من تعمير: ta3mir.com/templates</v>
      </c>
      <c r="C45" s="24"/>
      <c r="D45" s="23"/>
      <c r="E45" s="23"/>
      <c r="F45" s="25"/>
      <c r="G45" s="25"/>
      <c r="H45" s="24"/>
    </row>
  </sheetData>
  <mergeCells count="19">
    <mergeCell ref="B1:H1"/>
    <mergeCell ref="B2:H2"/>
    <mergeCell ref="B3:H3"/>
    <mergeCell ref="B6:H6"/>
    <mergeCell ref="C17:F17"/>
    <mergeCell ref="C18:D18"/>
    <mergeCell ref="C19:D19"/>
    <mergeCell ref="C20:F20"/>
    <mergeCell ref="B22:H22"/>
    <mergeCell ref="C28:F28"/>
    <mergeCell ref="C29:D29"/>
    <mergeCell ref="C30:D30"/>
    <mergeCell ref="C31:F31"/>
    <mergeCell ref="B33:H33"/>
    <mergeCell ref="C40:F40"/>
    <mergeCell ref="C41:D41"/>
    <mergeCell ref="C42:D42"/>
    <mergeCell ref="C43:F43"/>
    <mergeCell ref="B45:H45"/>
  </mergeCells>
  <pageMargins left="0.4" right="0.4" top="0.5" bottom="0.5" header="0.3" footer="0.3"/>
  <pageSetup paperSize="9" orientation="landscape" fitToWidth="1" fitToHeight="0"/>
  <headerFooter>
    <oddHeader>&amp;Cنموذج تحليل أسعار البنود</oddHeader>
    <oddFooter>&amp;L&amp;P / &amp;N</oddFooter>
  </headerFooter>
  <rowBreaks count="1" manualBreakCount="1">
    <brk id="21" max="16383" man="1"/>
  </rowBreaks>
  <ignoredErrors>
    <ignoredError numberStoredAsText="1" sqref="A1:H4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تحليل الأسعار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